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3"/>
  </bookViews>
  <sheets>
    <sheet name="січень" sheetId="1" r:id="rId1"/>
    <sheet name="лютий" sheetId="2" r:id="rId2"/>
    <sheet name="березень" sheetId="3" r:id="rId3"/>
    <sheet name="з початку року" sheetId="4" r:id="rId4"/>
    <sheet name="уточнення планових показників" sheetId="5" r:id="rId5"/>
  </sheets>
  <externalReferences>
    <externalReference r:id="rId8"/>
  </externalReferences>
  <definedNames>
    <definedName name="_xlnm.Print_Area" localSheetId="3">'з початку року'!$A$1:$Q$45</definedName>
  </definedNames>
  <calcPr fullCalcOnLoad="1"/>
</workbook>
</file>

<file path=xl/sharedStrings.xml><?xml version="1.0" encoding="utf-8"?>
<sst xmlns="http://schemas.openxmlformats.org/spreadsheetml/2006/main" count="143" uniqueCount="81">
  <si>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</si>
  <si>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</si>
  <si>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</si>
  <si>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</si>
  <si>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</si>
  <si>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</si>
  <si>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</si>
  <si>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</si>
  <si>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</si>
  <si>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</si>
  <si>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</si>
  <si>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</si>
  <si>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</si>
  <si>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</si>
  <si>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</si>
  <si>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</si>
  <si>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</si>
  <si>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</si>
  <si>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</si>
  <si>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</si>
  <si>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</si>
  <si>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</si>
  <si>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</si>
  <si>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</si>
  <si>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</si>
  <si>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</si>
  <si>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</si>
  <si>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</si>
  <si>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</si>
  <si>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</si>
  <si>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</si>
  <si>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</si>
  <si>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</si>
  <si>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</si>
  <si>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</si>
  <si>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</si>
  <si>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</si>
  <si>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</si>
  <si>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</si>
  <si>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</si>
  <si>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</si>
  <si>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в тому числі :</t>
  </si>
  <si>
    <t>облігації</t>
  </si>
  <si>
    <t>00.00.2012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</si>
  <si>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</si>
  <si>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</si>
  <si>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</si>
  <si>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</si>
  <si>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</si>
  <si>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</si>
  <si>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</si>
  <si>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</si>
  <si>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</si>
  <si>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</si>
  <si>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</si>
  <si>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</si>
  <si>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</si>
  <si>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</si>
  <si>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</si>
  <si>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</si>
  <si>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</si>
  <si>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</si>
  <si>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</si>
  <si>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</si>
  <si>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</si>
  <si>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</si>
  <si>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</si>
  <si>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</si>
  <si>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</si>
  <si>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</si>
  <si>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</si>
  <si>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</si>
  <si>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</si>
  <si>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план на січень-березень  2015р.</t>
  </si>
  <si>
    <t>Зміни до тимчасового розпису станом на 20.03.2015р. :</t>
  </si>
  <si>
    <t>Уточнений  розпис доходів</t>
  </si>
  <si>
    <t>УТОЧНЕНИЙ ПЛАН НА  2015 рік</t>
  </si>
  <si>
    <t xml:space="preserve">станом на 24.03.2015 р. </t>
  </si>
  <si>
    <r>
      <t xml:space="preserve">станом на 24.03.2015р.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</si>
  <si>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24.03.2015р.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</si>
  <si>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24.03.2015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</si>
</sst>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6" xfId="0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185" fontId="12" fillId="0" borderId="40" xfId="0" applyNumberFormat="1" applyFont="1" applyBorder="1" applyAlignment="1">
      <alignment horizontal="center"/>
    </xf>
    <xf numFmtId="185" fontId="12" fillId="0" borderId="41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12" fillId="0" borderId="42" xfId="0" applyNumberFormat="1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7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0535442"/>
        <c:axId val="50601251"/>
      </c:lineChart>
      <c:catAx>
        <c:axId val="2053544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1251"/>
        <c:crosses val="autoZero"/>
        <c:auto val="0"/>
        <c:lblOffset val="100"/>
        <c:tickLblSkip val="1"/>
        <c:noMultiLvlLbl val="0"/>
      </c:catAx>
      <c:valAx>
        <c:axId val="5060125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53544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758076"/>
        <c:axId val="5060637"/>
      </c:lineChart>
      <c:catAx>
        <c:axId val="527580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60637"/>
        <c:crosses val="autoZero"/>
        <c:auto val="0"/>
        <c:lblOffset val="100"/>
        <c:tickLblSkip val="1"/>
        <c:noMultiLvlLbl val="0"/>
      </c:catAx>
      <c:valAx>
        <c:axId val="506063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580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березень!$L$4:$L$18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березень!$M$4:$M$24</c:f>
              <c:numCache/>
            </c:numRef>
          </c:val>
          <c:smooth val="1"/>
        </c:ser>
        <c:marker val="1"/>
        <c:axId val="45545734"/>
        <c:axId val="7258423"/>
      </c:lineChart>
      <c:catAx>
        <c:axId val="4554573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58423"/>
        <c:crosses val="autoZero"/>
        <c:auto val="0"/>
        <c:lblOffset val="100"/>
        <c:tickLblSkip val="1"/>
        <c:noMultiLvlLbl val="0"/>
      </c:catAx>
      <c:valAx>
        <c:axId val="7258423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54573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2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24.03.2015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січень-березень  2015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5325808"/>
        <c:axId val="51061361"/>
      </c:bar3DChart>
      <c:catAx>
        <c:axId val="65325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51061361"/>
        <c:crosses val="autoZero"/>
        <c:auto val="1"/>
        <c:lblOffset val="100"/>
        <c:tickLblSkip val="1"/>
        <c:noMultiLvlLbl val="0"/>
      </c:catAx>
      <c:valAx>
        <c:axId val="51061361"/>
        <c:scaling>
          <c:orientation val="minMax"/>
          <c:max val="7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325808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6899066"/>
        <c:axId val="42329547"/>
      </c:barChart>
      <c:catAx>
        <c:axId val="56899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29547"/>
        <c:crosses val="autoZero"/>
        <c:auto val="1"/>
        <c:lblOffset val="100"/>
        <c:tickLblSkip val="1"/>
        <c:noMultiLvlLbl val="0"/>
      </c:catAx>
      <c:valAx>
        <c:axId val="42329547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899066"/>
        <c:crossesAt val="1"/>
        <c:crossBetween val="between"/>
        <c:dispUnits/>
        <c:majorUnit val="2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січень-березень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45421604"/>
        <c:axId val="6141253"/>
      </c:barChart>
      <c:catAx>
        <c:axId val="45421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1253"/>
        <c:crosses val="autoZero"/>
        <c:auto val="1"/>
        <c:lblOffset val="100"/>
        <c:tickLblSkip val="1"/>
        <c:noMultiLvlLbl val="0"/>
      </c:catAx>
      <c:valAx>
        <c:axId val="6141253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216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55271278"/>
        <c:axId val="27679455"/>
      </c:barChart>
      <c:catAx>
        <c:axId val="55271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  <c:max val="1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271278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січень-березень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24.03.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123 900,8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128 146,9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січень-березень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- 10 802,8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березень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42 708,3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березень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4 246,1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3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54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55</v>
      </c>
      <c r="O1" s="108"/>
      <c r="P1" s="108"/>
      <c r="Q1" s="108"/>
      <c r="R1" s="108"/>
      <c r="S1" s="109"/>
    </row>
    <row r="2" spans="1:19" ht="16.5" thickBot="1">
      <c r="A2" s="110" t="s">
        <v>60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3"/>
      <c r="M2" s="1"/>
      <c r="N2" s="112" t="s">
        <v>56</v>
      </c>
      <c r="O2" s="113"/>
      <c r="P2" s="113"/>
      <c r="Q2" s="113"/>
      <c r="R2" s="113"/>
      <c r="S2" s="114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45</v>
      </c>
      <c r="K3" s="40" t="s">
        <v>46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44</v>
      </c>
      <c r="R3" s="33" t="s">
        <v>52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17" t="s">
        <v>37</v>
      </c>
      <c r="O27" s="117"/>
      <c r="P27" s="117"/>
      <c r="Q27" s="117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18" t="s">
        <v>31</v>
      </c>
      <c r="O28" s="118"/>
      <c r="P28" s="118"/>
      <c r="Q28" s="118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5">
        <v>42036</v>
      </c>
      <c r="O29" s="119">
        <f>'[1]січень '!$D$142</f>
        <v>132375.63</v>
      </c>
      <c r="P29" s="119"/>
      <c r="Q29" s="119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6"/>
      <c r="O30" s="119"/>
      <c r="P30" s="119"/>
      <c r="Q30" s="119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48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20" t="s">
        <v>49</v>
      </c>
      <c r="P32" s="121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22" t="s">
        <v>50</v>
      </c>
      <c r="P33" s="122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23" t="s">
        <v>53</v>
      </c>
      <c r="P34" s="124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17" t="s">
        <v>32</v>
      </c>
      <c r="O37" s="117"/>
      <c r="P37" s="117"/>
      <c r="Q37" s="117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6" t="s">
        <v>33</v>
      </c>
      <c r="O38" s="126"/>
      <c r="P38" s="126"/>
      <c r="Q38" s="126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5">
        <v>42036</v>
      </c>
      <c r="O39" s="125">
        <v>0</v>
      </c>
      <c r="P39" s="125"/>
      <c r="Q39" s="125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6"/>
      <c r="O40" s="125"/>
      <c r="P40" s="125"/>
      <c r="Q40" s="125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59</v>
      </c>
      <c r="Q1" s="108"/>
      <c r="R1" s="108"/>
      <c r="S1" s="108"/>
      <c r="T1" s="108"/>
      <c r="U1" s="109"/>
    </row>
    <row r="2" spans="1:21" ht="16.5" thickBot="1">
      <c r="A2" s="110" t="s">
        <v>71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68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61</v>
      </c>
      <c r="D3" s="27" t="s">
        <v>52</v>
      </c>
      <c r="E3" s="40" t="s">
        <v>2</v>
      </c>
      <c r="F3" s="27" t="s">
        <v>3</v>
      </c>
      <c r="G3" s="95" t="s">
        <v>64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58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62</v>
      </c>
      <c r="T3" s="128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31">
        <v>0</v>
      </c>
      <c r="T5" s="132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31">
        <v>0</v>
      </c>
      <c r="T7" s="132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31">
        <v>0</v>
      </c>
      <c r="T10" s="132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31">
        <v>0</v>
      </c>
      <c r="T12" s="132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31">
        <v>0</v>
      </c>
      <c r="T13" s="132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31">
        <v>0</v>
      </c>
      <c r="T14" s="132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31">
        <v>0</v>
      </c>
      <c r="T17" s="132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31">
        <v>500.9</v>
      </c>
      <c r="T18" s="132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31">
        <v>0</v>
      </c>
      <c r="T19" s="132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31">
        <v>0</v>
      </c>
      <c r="T20" s="132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31">
        <v>0</v>
      </c>
      <c r="T21" s="132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31">
        <v>0</v>
      </c>
      <c r="T22" s="132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5">
        <v>20883.79</v>
      </c>
      <c r="T23" s="136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7">
        <f>SUM(S4:S23)</f>
        <v>21384.690000000002</v>
      </c>
      <c r="T24" s="138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7" t="s">
        <v>37</v>
      </c>
      <c r="Q27" s="117"/>
      <c r="R27" s="117"/>
      <c r="S27" s="117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8" t="s">
        <v>31</v>
      </c>
      <c r="Q28" s="118"/>
      <c r="R28" s="118"/>
      <c r="S28" s="118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5">
        <v>42064</v>
      </c>
      <c r="Q29" s="119">
        <f>'[1]лютий'!$D$109</f>
        <v>138305.95627000002</v>
      </c>
      <c r="R29" s="119"/>
      <c r="S29" s="119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6"/>
      <c r="Q30" s="119"/>
      <c r="R30" s="119"/>
      <c r="S30" s="119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48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23" t="s">
        <v>53</v>
      </c>
      <c r="R32" s="124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2" t="s">
        <v>50</v>
      </c>
      <c r="R33" s="122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7" t="s">
        <v>32</v>
      </c>
      <c r="Q37" s="117"/>
      <c r="R37" s="117"/>
      <c r="S37" s="117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6" t="s">
        <v>33</v>
      </c>
      <c r="Q38" s="126"/>
      <c r="R38" s="126"/>
      <c r="S38" s="126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5">
        <v>42064</v>
      </c>
      <c r="Q39" s="125">
        <v>0</v>
      </c>
      <c r="R39" s="125"/>
      <c r="S39" s="125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6"/>
      <c r="Q40" s="125"/>
      <c r="R40" s="125"/>
      <c r="S40" s="125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S23:T23"/>
    <mergeCell ref="S24:T24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P38:S38"/>
    <mergeCell ref="P39:P40"/>
    <mergeCell ref="Q39:S40"/>
    <mergeCell ref="Q33:R33"/>
    <mergeCell ref="Q32:R32"/>
    <mergeCell ref="P37:S37"/>
    <mergeCell ref="P27:S27"/>
    <mergeCell ref="P28:S28"/>
    <mergeCell ref="P29:P30"/>
    <mergeCell ref="Q29:S30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2" sqref="S32:S3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04" t="s">
        <v>69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6"/>
      <c r="O1" s="1"/>
      <c r="P1" s="107" t="s">
        <v>72</v>
      </c>
      <c r="Q1" s="108"/>
      <c r="R1" s="108"/>
      <c r="S1" s="108"/>
      <c r="T1" s="108"/>
      <c r="U1" s="109"/>
    </row>
    <row r="2" spans="1:21" ht="16.5" thickBot="1">
      <c r="A2" s="110" t="s">
        <v>77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03"/>
      <c r="O2" s="1"/>
      <c r="P2" s="112" t="s">
        <v>78</v>
      </c>
      <c r="Q2" s="113"/>
      <c r="R2" s="113"/>
      <c r="S2" s="113"/>
      <c r="T2" s="113"/>
      <c r="U2" s="114"/>
    </row>
    <row r="3" spans="1:21" ht="51.75" thickBot="1">
      <c r="A3" s="31" t="s">
        <v>0</v>
      </c>
      <c r="B3" s="40" t="s">
        <v>1</v>
      </c>
      <c r="C3" s="94" t="s">
        <v>61</v>
      </c>
      <c r="D3" s="27" t="s">
        <v>52</v>
      </c>
      <c r="E3" s="40" t="s">
        <v>2</v>
      </c>
      <c r="F3" s="27" t="s">
        <v>3</v>
      </c>
      <c r="G3" s="95" t="s">
        <v>64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70</v>
      </c>
      <c r="M3" s="40" t="s">
        <v>46</v>
      </c>
      <c r="N3" s="32" t="s">
        <v>8</v>
      </c>
      <c r="O3" s="1"/>
      <c r="P3" s="28" t="s">
        <v>27</v>
      </c>
      <c r="Q3" s="29" t="s">
        <v>28</v>
      </c>
      <c r="R3" s="33" t="s">
        <v>44</v>
      </c>
      <c r="S3" s="127" t="s">
        <v>62</v>
      </c>
      <c r="T3" s="128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AVERAGE(L4:L18)</f>
        <v>2127.032</v>
      </c>
      <c r="P4" s="43">
        <v>0</v>
      </c>
      <c r="Q4" s="44">
        <v>0</v>
      </c>
      <c r="R4" s="45">
        <v>0</v>
      </c>
      <c r="S4" s="129">
        <v>0</v>
      </c>
      <c r="T4" s="130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2127</v>
      </c>
      <c r="P5" s="46">
        <v>0</v>
      </c>
      <c r="Q5" s="47">
        <v>0</v>
      </c>
      <c r="R5" s="48">
        <v>1.2</v>
      </c>
      <c r="S5" s="131">
        <v>0</v>
      </c>
      <c r="T5" s="132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2127</v>
      </c>
      <c r="P6" s="49">
        <v>0</v>
      </c>
      <c r="Q6" s="50">
        <v>0</v>
      </c>
      <c r="R6" s="51">
        <v>0</v>
      </c>
      <c r="S6" s="133">
        <v>0</v>
      </c>
      <c r="T6" s="134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2127</v>
      </c>
      <c r="P7" s="46">
        <v>16</v>
      </c>
      <c r="Q7" s="47">
        <v>0</v>
      </c>
      <c r="R7" s="48">
        <v>0</v>
      </c>
      <c r="S7" s="131">
        <v>0</v>
      </c>
      <c r="T7" s="132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2127</v>
      </c>
      <c r="P8" s="46">
        <v>0</v>
      </c>
      <c r="Q8" s="47">
        <v>0</v>
      </c>
      <c r="R8" s="48">
        <v>0</v>
      </c>
      <c r="S8" s="131">
        <v>0</v>
      </c>
      <c r="T8" s="132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2127</v>
      </c>
      <c r="P9" s="46">
        <v>0</v>
      </c>
      <c r="Q9" s="47">
        <v>0</v>
      </c>
      <c r="R9" s="48">
        <v>0</v>
      </c>
      <c r="S9" s="131">
        <v>0</v>
      </c>
      <c r="T9" s="132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72.83999999999995</v>
      </c>
      <c r="L10" s="41">
        <v>1231.54</v>
      </c>
      <c r="M10" s="55">
        <v>1300</v>
      </c>
      <c r="N10" s="4">
        <f t="shared" si="1"/>
        <v>0.9473384615384615</v>
      </c>
      <c r="O10" s="2">
        <v>2127</v>
      </c>
      <c r="P10" s="46">
        <v>0</v>
      </c>
      <c r="Q10" s="47">
        <v>0</v>
      </c>
      <c r="R10" s="48">
        <v>11.45</v>
      </c>
      <c r="S10" s="131">
        <v>0</v>
      </c>
      <c r="T10" s="132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2127</v>
      </c>
      <c r="P11" s="46">
        <v>0</v>
      </c>
      <c r="Q11" s="47">
        <v>0</v>
      </c>
      <c r="R11" s="48">
        <v>0</v>
      </c>
      <c r="S11" s="131">
        <v>0</v>
      </c>
      <c r="T11" s="132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2127</v>
      </c>
      <c r="P12" s="46">
        <v>33.7</v>
      </c>
      <c r="Q12" s="47">
        <v>0</v>
      </c>
      <c r="R12" s="48">
        <v>0</v>
      </c>
      <c r="S12" s="131">
        <v>0</v>
      </c>
      <c r="T12" s="132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2127</v>
      </c>
      <c r="P13" s="46">
        <v>90.6</v>
      </c>
      <c r="Q13" s="47">
        <v>0</v>
      </c>
      <c r="R13" s="48">
        <v>0</v>
      </c>
      <c r="S13" s="131">
        <v>0</v>
      </c>
      <c r="T13" s="132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2127</v>
      </c>
      <c r="P14" s="46">
        <v>86.1</v>
      </c>
      <c r="Q14" s="52">
        <v>0</v>
      </c>
      <c r="R14" s="53">
        <v>0</v>
      </c>
      <c r="S14" s="131">
        <v>0</v>
      </c>
      <c r="T14" s="132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2127</v>
      </c>
      <c r="P15" s="46">
        <v>0</v>
      </c>
      <c r="Q15" s="52">
        <v>0</v>
      </c>
      <c r="R15" s="53">
        <v>0</v>
      </c>
      <c r="S15" s="131">
        <v>0</v>
      </c>
      <c r="T15" s="132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2127</v>
      </c>
      <c r="P16" s="46">
        <v>0</v>
      </c>
      <c r="Q16" s="52">
        <v>0</v>
      </c>
      <c r="R16" s="53">
        <v>0</v>
      </c>
      <c r="S16" s="131">
        <v>0</v>
      </c>
      <c r="T16" s="132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2127</v>
      </c>
      <c r="P17" s="46">
        <v>0</v>
      </c>
      <c r="Q17" s="52">
        <v>0</v>
      </c>
      <c r="R17" s="53">
        <v>0</v>
      </c>
      <c r="S17" s="131">
        <v>0</v>
      </c>
      <c r="T17" s="132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2127</v>
      </c>
      <c r="P18" s="46">
        <v>2.15</v>
      </c>
      <c r="Q18" s="52">
        <v>0</v>
      </c>
      <c r="R18" s="53">
        <v>0</v>
      </c>
      <c r="S18" s="131">
        <v>0</v>
      </c>
      <c r="T18" s="132"/>
      <c r="U18" s="34">
        <f t="shared" si="2"/>
        <v>2.15</v>
      </c>
    </row>
    <row r="19" spans="1:21" ht="12.75">
      <c r="A19" s="12">
        <v>42087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1800</v>
      </c>
      <c r="N19" s="4">
        <f t="shared" si="1"/>
        <v>0</v>
      </c>
      <c r="O19" s="2">
        <v>2127</v>
      </c>
      <c r="P19" s="46"/>
      <c r="Q19" s="52"/>
      <c r="R19" s="53"/>
      <c r="S19" s="131"/>
      <c r="T19" s="132"/>
      <c r="U19" s="34">
        <f t="shared" si="2"/>
        <v>0</v>
      </c>
    </row>
    <row r="20" spans="1:21" ht="12.75">
      <c r="A20" s="12">
        <v>42088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1400</v>
      </c>
      <c r="N20" s="4">
        <f t="shared" si="1"/>
        <v>0</v>
      </c>
      <c r="O20" s="2">
        <v>2127</v>
      </c>
      <c r="P20" s="46"/>
      <c r="Q20" s="52"/>
      <c r="R20" s="53"/>
      <c r="S20" s="131"/>
      <c r="T20" s="132"/>
      <c r="U20" s="34">
        <f t="shared" si="2"/>
        <v>0</v>
      </c>
    </row>
    <row r="21" spans="1:21" ht="12.75">
      <c r="A21" s="12">
        <v>42089</v>
      </c>
      <c r="B21" s="41"/>
      <c r="C21" s="96"/>
      <c r="D21" s="3"/>
      <c r="E21" s="3"/>
      <c r="F21" s="41"/>
      <c r="G21" s="3"/>
      <c r="H21" s="3"/>
      <c r="I21" s="3"/>
      <c r="J21" s="3"/>
      <c r="K21" s="41">
        <f t="shared" si="0"/>
        <v>0</v>
      </c>
      <c r="L21" s="41"/>
      <c r="M21" s="41">
        <v>1800</v>
      </c>
      <c r="N21" s="4">
        <f t="shared" si="1"/>
        <v>0</v>
      </c>
      <c r="O21" s="2">
        <v>2127</v>
      </c>
      <c r="P21" s="46"/>
      <c r="Q21" s="52"/>
      <c r="R21" s="53"/>
      <c r="S21" s="131"/>
      <c r="T21" s="132"/>
      <c r="U21" s="34">
        <f t="shared" si="2"/>
        <v>0</v>
      </c>
    </row>
    <row r="22" spans="1:21" ht="12.75">
      <c r="A22" s="12">
        <v>42090</v>
      </c>
      <c r="B22" s="41"/>
      <c r="C22" s="98"/>
      <c r="D22" s="7"/>
      <c r="E22" s="7"/>
      <c r="F22" s="102"/>
      <c r="G22" s="7"/>
      <c r="H22" s="7"/>
      <c r="I22" s="7"/>
      <c r="J22" s="7"/>
      <c r="K22" s="41">
        <f t="shared" si="0"/>
        <v>0</v>
      </c>
      <c r="L22" s="41"/>
      <c r="M22" s="41">
        <v>2700</v>
      </c>
      <c r="N22" s="4">
        <f t="shared" si="1"/>
        <v>0</v>
      </c>
      <c r="O22" s="2">
        <v>2127</v>
      </c>
      <c r="P22" s="46"/>
      <c r="Q22" s="52"/>
      <c r="R22" s="53"/>
      <c r="S22" s="131"/>
      <c r="T22" s="132"/>
      <c r="U22" s="34">
        <f t="shared" si="2"/>
        <v>0</v>
      </c>
    </row>
    <row r="23" spans="1:21" ht="12.75">
      <c r="A23" s="12">
        <v>42093</v>
      </c>
      <c r="B23" s="41"/>
      <c r="C23" s="98"/>
      <c r="D23" s="7"/>
      <c r="E23" s="7"/>
      <c r="F23" s="102"/>
      <c r="G23" s="7"/>
      <c r="H23" s="7"/>
      <c r="I23" s="7"/>
      <c r="J23" s="7"/>
      <c r="K23" s="41">
        <f t="shared" si="0"/>
        <v>0</v>
      </c>
      <c r="L23" s="41"/>
      <c r="M23" s="41">
        <v>2100</v>
      </c>
      <c r="N23" s="4">
        <f t="shared" si="1"/>
        <v>0</v>
      </c>
      <c r="O23" s="2">
        <v>2127</v>
      </c>
      <c r="P23" s="46"/>
      <c r="Q23" s="52"/>
      <c r="R23" s="53"/>
      <c r="S23" s="131"/>
      <c r="T23" s="132"/>
      <c r="U23" s="34">
        <f t="shared" si="2"/>
        <v>0</v>
      </c>
    </row>
    <row r="24" spans="1:21" ht="13.5" thickBot="1">
      <c r="A24" s="12">
        <v>42094</v>
      </c>
      <c r="B24" s="41"/>
      <c r="C24" s="98"/>
      <c r="D24" s="7"/>
      <c r="E24" s="7"/>
      <c r="F24" s="102"/>
      <c r="G24" s="7"/>
      <c r="H24" s="7"/>
      <c r="I24" s="7"/>
      <c r="J24" s="7"/>
      <c r="K24" s="41">
        <f t="shared" si="0"/>
        <v>0</v>
      </c>
      <c r="L24" s="41"/>
      <c r="M24" s="41">
        <v>2984.5</v>
      </c>
      <c r="N24" s="4">
        <f t="shared" si="1"/>
        <v>0</v>
      </c>
      <c r="O24" s="2">
        <v>2127</v>
      </c>
      <c r="P24" s="46"/>
      <c r="Q24" s="52"/>
      <c r="R24" s="53"/>
      <c r="S24" s="135"/>
      <c r="T24" s="136"/>
      <c r="U24" s="34">
        <f t="shared" si="2"/>
        <v>0</v>
      </c>
    </row>
    <row r="25" spans="1:21" ht="13.5" thickBot="1">
      <c r="A25" s="38" t="s">
        <v>30</v>
      </c>
      <c r="B25" s="99">
        <f aca="true" t="shared" si="3" ref="B25:M25">SUM(B4:B24)</f>
        <v>22286.600000000002</v>
      </c>
      <c r="C25" s="99">
        <f t="shared" si="3"/>
        <v>1467.6000000000001</v>
      </c>
      <c r="D25" s="99">
        <f t="shared" si="3"/>
        <v>165.79999999999998</v>
      </c>
      <c r="E25" s="99">
        <f t="shared" si="3"/>
        <v>3127.4999999999995</v>
      </c>
      <c r="F25" s="99">
        <f t="shared" si="3"/>
        <v>2734.7000000000003</v>
      </c>
      <c r="G25" s="99">
        <f t="shared" si="3"/>
        <v>-0.20000000000000004</v>
      </c>
      <c r="H25" s="99">
        <f t="shared" si="3"/>
        <v>547.9</v>
      </c>
      <c r="I25" s="100">
        <f t="shared" si="3"/>
        <v>626.9</v>
      </c>
      <c r="J25" s="100">
        <f t="shared" si="3"/>
        <v>229.49999999999997</v>
      </c>
      <c r="K25" s="42">
        <f t="shared" si="3"/>
        <v>719.1799999999997</v>
      </c>
      <c r="L25" s="42">
        <f t="shared" si="3"/>
        <v>31905.48</v>
      </c>
      <c r="M25" s="42">
        <f t="shared" si="3"/>
        <v>40034.5</v>
      </c>
      <c r="N25" s="14">
        <f t="shared" si="1"/>
        <v>0.7969496309433114</v>
      </c>
      <c r="O25" s="2"/>
      <c r="P25" s="89">
        <f>SUM(P4:P24)</f>
        <v>228.55</v>
      </c>
      <c r="Q25" s="89">
        <f>SUM(Q4:Q24)</f>
        <v>0</v>
      </c>
      <c r="R25" s="89">
        <f>SUM(R4:R24)</f>
        <v>12.649999999999999</v>
      </c>
      <c r="S25" s="137">
        <f>SUM(S4:S24)</f>
        <v>0</v>
      </c>
      <c r="T25" s="138"/>
      <c r="U25" s="89">
        <f>P25+Q25+S25+R25+T25</f>
        <v>241.20000000000002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7" t="s">
        <v>37</v>
      </c>
      <c r="Q28" s="117"/>
      <c r="R28" s="117"/>
      <c r="S28" s="117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8" t="s">
        <v>31</v>
      </c>
      <c r="Q29" s="118"/>
      <c r="R29" s="118"/>
      <c r="S29" s="118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5">
        <v>42087</v>
      </c>
      <c r="Q30" s="119">
        <v>132852.74335</v>
      </c>
      <c r="R30" s="119"/>
      <c r="S30" s="119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6"/>
      <c r="Q31" s="119"/>
      <c r="R31" s="119"/>
      <c r="S31" s="119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48</v>
      </c>
      <c r="S32" s="79">
        <v>123943.01113999999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23"/>
      <c r="R33" s="124"/>
      <c r="S33" s="60"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22" t="s">
        <v>50</v>
      </c>
      <c r="R34" s="122"/>
      <c r="S34" s="79"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7" t="s">
        <v>32</v>
      </c>
      <c r="Q38" s="117"/>
      <c r="R38" s="117"/>
      <c r="S38" s="117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6" t="s">
        <v>33</v>
      </c>
      <c r="Q39" s="126"/>
      <c r="R39" s="126"/>
      <c r="S39" s="126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5">
        <v>42087</v>
      </c>
      <c r="Q40" s="125">
        <v>0</v>
      </c>
      <c r="R40" s="125"/>
      <c r="S40" s="125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6"/>
      <c r="Q41" s="125"/>
      <c r="R41" s="125"/>
      <c r="S41" s="125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P30:P31"/>
    <mergeCell ref="Q30:S31"/>
    <mergeCell ref="Q33:R33"/>
    <mergeCell ref="Q34:R34"/>
    <mergeCell ref="P38:S38"/>
    <mergeCell ref="P39:S39"/>
    <mergeCell ref="P40:P41"/>
    <mergeCell ref="Q40:S41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tabSelected="1"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79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43" t="s">
        <v>36</v>
      </c>
      <c r="B28" s="139" t="s">
        <v>65</v>
      </c>
      <c r="C28" s="139"/>
      <c r="D28" s="145" t="s">
        <v>66</v>
      </c>
      <c r="E28" s="146"/>
      <c r="F28" s="147" t="s">
        <v>67</v>
      </c>
      <c r="G28" s="141"/>
      <c r="H28" s="140"/>
      <c r="I28" s="145"/>
      <c r="J28" s="140"/>
      <c r="K28" s="141"/>
      <c r="L28" s="154" t="s">
        <v>40</v>
      </c>
      <c r="M28" s="155"/>
      <c r="N28" s="156"/>
      <c r="O28" s="150" t="s">
        <v>80</v>
      </c>
      <c r="P28" s="151"/>
    </row>
    <row r="29" spans="1:16" ht="45">
      <c r="A29" s="144"/>
      <c r="B29" s="71" t="s">
        <v>73</v>
      </c>
      <c r="C29" s="27" t="s">
        <v>25</v>
      </c>
      <c r="D29" s="71" t="str">
        <f>B29</f>
        <v>план на січень-березень  2015р.</v>
      </c>
      <c r="E29" s="27" t="str">
        <f>C29</f>
        <v>факт</v>
      </c>
      <c r="F29" s="70" t="str">
        <f>B29</f>
        <v>план на січень-березень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січень-березень  2015р.</v>
      </c>
      <c r="M29" s="27" t="s">
        <v>25</v>
      </c>
      <c r="N29" s="67" t="s">
        <v>26</v>
      </c>
      <c r="O29" s="141"/>
      <c r="P29" s="145"/>
    </row>
    <row r="30" spans="1:16" ht="23.25" customHeight="1" thickBot="1">
      <c r="A30" s="65">
        <f>лютий!Q39</f>
        <v>0</v>
      </c>
      <c r="B30" s="72">
        <v>538.13</v>
      </c>
      <c r="C30" s="72">
        <v>642.64</v>
      </c>
      <c r="D30" s="72">
        <v>0</v>
      </c>
      <c r="E30" s="72">
        <v>0.1</v>
      </c>
      <c r="F30" s="72">
        <v>296.2</v>
      </c>
      <c r="G30" s="72">
        <v>11.06</v>
      </c>
      <c r="H30" s="72"/>
      <c r="I30" s="72"/>
      <c r="J30" s="72"/>
      <c r="K30" s="72"/>
      <c r="L30" s="92">
        <v>834.33</v>
      </c>
      <c r="M30" s="73">
        <v>653.8</v>
      </c>
      <c r="N30" s="74">
        <v>-180.53</v>
      </c>
      <c r="O30" s="152">
        <f>березень!Q30</f>
        <v>132852.74335</v>
      </c>
      <c r="P30" s="153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39" t="s">
        <v>41</v>
      </c>
      <c r="P31" s="139"/>
    </row>
    <row r="32" spans="1:16" ht="12.75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березень!S32</f>
        <v>123943.01113999999</v>
      </c>
    </row>
    <row r="33" spans="1:16" ht="12.75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42</v>
      </c>
      <c r="P33" s="40">
        <f>березень!S34</f>
        <v>8909.73221</v>
      </c>
    </row>
    <row r="34" spans="1:16" ht="12.75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/>
      <c r="P34" s="40">
        <f>березень!S35</f>
        <v>0</v>
      </c>
    </row>
    <row r="35" spans="15:16" ht="12.75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7" spans="1:16" ht="12.75">
      <c r="A47" s="5" t="s">
        <v>9</v>
      </c>
      <c r="B47" s="16">
        <v>70513.98</v>
      </c>
      <c r="C47" s="39">
        <v>71974.1</v>
      </c>
      <c r="F47" s="1" t="s">
        <v>24</v>
      </c>
      <c r="G47" s="8"/>
      <c r="H47" s="142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21277</v>
      </c>
      <c r="C48" s="17">
        <v>18081.99</v>
      </c>
      <c r="G48" s="8"/>
      <c r="H48" s="142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20040</v>
      </c>
      <c r="C49" s="16">
        <v>24469.28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64</v>
      </c>
      <c r="B50" s="6">
        <v>1985.4</v>
      </c>
      <c r="C50" s="6">
        <v>1999.01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61</v>
      </c>
      <c r="B51" s="16">
        <v>6740</v>
      </c>
      <c r="C51" s="16">
        <v>4992.71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1790</v>
      </c>
      <c r="C52" s="16">
        <v>1946.14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600</v>
      </c>
      <c r="C53" s="16">
        <v>624.8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954.3999999999887</v>
      </c>
      <c r="C54" s="16">
        <v>4058.83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123900.78</v>
      </c>
      <c r="C55" s="11">
        <v>128146.86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7.375" style="0" customWidth="1"/>
    <col min="2" max="3" width="9.125" style="20" customWidth="1"/>
    <col min="4" max="4" width="10.875" style="20" bestFit="1" customWidth="1"/>
    <col min="5" max="5" width="8.25390625" style="20" customWidth="1"/>
    <col min="6" max="6" width="10.625" style="20" customWidth="1"/>
    <col min="7" max="10" width="9.125" style="20" customWidth="1"/>
    <col min="11" max="11" width="9.375" style="20" bestFit="1" customWidth="1"/>
    <col min="12" max="12" width="9.125" style="20" customWidth="1"/>
    <col min="13" max="13" width="11.375" style="20" bestFit="1" customWidth="1"/>
    <col min="14" max="14" width="13.625" style="20" customWidth="1"/>
  </cols>
  <sheetData>
    <row r="2" ht="18" hidden="1">
      <c r="B2" s="19" t="s">
        <v>47</v>
      </c>
    </row>
    <row r="3" spans="2:7" ht="18">
      <c r="B3" s="19"/>
      <c r="G3" s="20" t="s">
        <v>76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63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74</v>
      </c>
      <c r="B7" s="23">
        <f>SUM(B8:B14)</f>
        <v>0</v>
      </c>
      <c r="C7" s="23">
        <f aca="true" t="shared" si="0" ref="C7:M7">SUM(C8:C14)</f>
        <v>0</v>
      </c>
      <c r="D7" s="23">
        <f t="shared" si="0"/>
        <v>3762.58156</v>
      </c>
      <c r="E7" s="23">
        <f t="shared" si="0"/>
        <v>2.75</v>
      </c>
      <c r="F7" s="23">
        <f t="shared" si="0"/>
        <v>1160.667</v>
      </c>
      <c r="G7" s="23">
        <f t="shared" si="0"/>
        <v>0</v>
      </c>
      <c r="H7" s="23">
        <f t="shared" si="0"/>
        <v>0</v>
      </c>
      <c r="I7" s="23">
        <f t="shared" si="0"/>
        <v>0</v>
      </c>
      <c r="J7" s="23">
        <f t="shared" si="0"/>
        <v>0</v>
      </c>
      <c r="K7" s="23">
        <f t="shared" si="0"/>
        <v>778.567</v>
      </c>
      <c r="L7" s="23">
        <f t="shared" si="0"/>
        <v>0</v>
      </c>
      <c r="M7" s="23">
        <f t="shared" si="0"/>
        <v>-5704.56556</v>
      </c>
      <c r="N7" s="56">
        <f>SUM(B8:M14)</f>
        <v>0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5">SUM(B8:M8)</f>
        <v>0</v>
      </c>
    </row>
    <row r="9" spans="1:14" ht="12.75" hidden="1">
      <c r="A9" s="35" t="s">
        <v>51</v>
      </c>
      <c r="B9" s="36"/>
      <c r="C9" s="36"/>
      <c r="D9" s="36"/>
      <c r="E9" s="36"/>
      <c r="F9" s="36"/>
      <c r="G9" s="36">
        <v>0</v>
      </c>
      <c r="H9" s="36"/>
      <c r="I9" s="36"/>
      <c r="J9" s="36">
        <v>0</v>
      </c>
      <c r="K9" s="36">
        <v>0</v>
      </c>
      <c r="L9" s="36">
        <v>0</v>
      </c>
      <c r="M9" s="36">
        <v>0</v>
      </c>
      <c r="N9" s="37">
        <f t="shared" si="1"/>
        <v>0</v>
      </c>
    </row>
    <row r="10" spans="1:14" ht="12.75" hidden="1">
      <c r="A10" s="35" t="s">
        <v>43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>
        <f t="shared" si="1"/>
        <v>0</v>
      </c>
    </row>
    <row r="11" spans="1:14" ht="12.75" hidden="1">
      <c r="A11" s="35" t="s">
        <v>43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7">
        <f t="shared" si="1"/>
        <v>0</v>
      </c>
    </row>
    <row r="12" spans="1:14" ht="12.75" hidden="1">
      <c r="A12" s="35" t="s">
        <v>43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7">
        <f t="shared" si="1"/>
        <v>0</v>
      </c>
    </row>
    <row r="13" spans="1:14" ht="12.75" hidden="1">
      <c r="A13" s="35" t="s">
        <v>43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7">
        <f t="shared" si="1"/>
        <v>0</v>
      </c>
    </row>
    <row r="14" spans="1:14" ht="12.75" hidden="1">
      <c r="A14" s="35" t="s">
        <v>43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>
        <f t="shared" si="1"/>
        <v>0</v>
      </c>
    </row>
    <row r="15" spans="1:15" ht="13.5" thickBot="1">
      <c r="A15" s="93" t="s">
        <v>75</v>
      </c>
      <c r="B15" s="54">
        <f>B7+B6</f>
        <v>36093.7</v>
      </c>
      <c r="C15" s="54">
        <f aca="true" t="shared" si="2" ref="C15:M15">C7+C6</f>
        <v>45098.8</v>
      </c>
      <c r="D15" s="54">
        <f t="shared" si="2"/>
        <v>42708.281559999996</v>
      </c>
      <c r="E15" s="54">
        <f t="shared" si="2"/>
        <v>42791.05</v>
      </c>
      <c r="F15" s="54">
        <f t="shared" si="2"/>
        <v>47207.467000000004</v>
      </c>
      <c r="G15" s="54">
        <f t="shared" si="2"/>
        <v>41940.9</v>
      </c>
      <c r="H15" s="54">
        <f t="shared" si="2"/>
        <v>47811.7</v>
      </c>
      <c r="I15" s="54">
        <f t="shared" si="2"/>
        <v>49165.4</v>
      </c>
      <c r="J15" s="54">
        <f t="shared" si="2"/>
        <v>40647.2</v>
      </c>
      <c r="K15" s="54">
        <f t="shared" si="2"/>
        <v>46957.167</v>
      </c>
      <c r="L15" s="54">
        <f t="shared" si="2"/>
        <v>48666.3</v>
      </c>
      <c r="M15" s="54">
        <f t="shared" si="2"/>
        <v>40934.634439999994</v>
      </c>
      <c r="N15" s="57">
        <f t="shared" si="1"/>
        <v>530022.6000000001</v>
      </c>
      <c r="O15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2015-01-21T14:56:03Z</cp:lastPrinted>
  <dcterms:created xsi:type="dcterms:W3CDTF">2006-11-30T08:16:02Z</dcterms:created>
  <dcterms:modified xsi:type="dcterms:W3CDTF">2015-03-24T09:05:49Z</dcterms:modified>
  <cp:category/>
  <cp:version/>
  <cp:contentType/>
  <cp:contentStatus/>
</cp:coreProperties>
</file>